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filterPrivacy="1"/>
  <xr:revisionPtr revIDLastSave="0" documentId="13_ncr:1_{6C666468-FBB4-452A-91B9-9A450B2C447B}" xr6:coauthVersionLast="47" xr6:coauthVersionMax="47" xr10:uidLastSave="{00000000-0000-0000-0000-000000000000}"/>
  <bookViews>
    <workbookView xWindow="-120" yWindow="-120" windowWidth="29040" windowHeight="15720" tabRatio="764" xr2:uid="{00000000-000D-0000-FFFF-FFFF00000000}"/>
  </bookViews>
  <sheets>
    <sheet name="使い方｜お問い合わせ先" sheetId="10" r:id="rId1"/>
    <sheet name="情報入力 ※必須" sheetId="2" r:id="rId2"/>
    <sheet name="ROI結果" sheetId="3" r:id="rId3"/>
  </sheets>
  <calcPr calcId="191029" iterate="1" iterateCount="1000" iterateDelta="0.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3" l="1"/>
  <c r="C6" i="3"/>
  <c r="C5" i="3"/>
  <c r="B24" i="2"/>
  <c r="B23" i="2"/>
  <c r="B21" i="2"/>
  <c r="B22" i="2" s="1"/>
  <c r="B7" i="3" s="1"/>
  <c r="B17" i="2"/>
  <c r="B6" i="3" l="1"/>
  <c r="D7" i="3"/>
  <c r="B5" i="3"/>
  <c r="D5" i="3" s="1"/>
  <c r="E7" i="3" l="1"/>
  <c r="F7" i="3"/>
  <c r="G7" i="3" s="1"/>
  <c r="H7" i="3" s="1"/>
  <c r="E5" i="3"/>
  <c r="F5" i="3"/>
  <c r="G5" i="3" s="1"/>
  <c r="H5" i="3" s="1"/>
  <c r="D6" i="3"/>
  <c r="F6" i="3" l="1"/>
  <c r="G6" i="3" s="1"/>
  <c r="H6" i="3" s="1"/>
  <c r="E6" i="3"/>
</calcChain>
</file>

<file path=xl/sharedStrings.xml><?xml version="1.0" encoding="utf-8"?>
<sst xmlns="http://schemas.openxmlformats.org/spreadsheetml/2006/main" count="67" uniqueCount="61">
  <si>
    <r>
      <t>設備保全サービスご紹介　</t>
    </r>
    <r>
      <rPr>
        <b/>
        <sz val="12"/>
        <rFont val="ＭＳ Ｐゴシック"/>
        <family val="3"/>
        <charset val="128"/>
      </rPr>
      <t>※下記ボタンクリックで製品ページへアクセス</t>
    </r>
    <rPh sb="0" eb="4">
      <t>セツビホゼン</t>
    </rPh>
    <rPh sb="9" eb="11">
      <t>ショウカイ</t>
    </rPh>
    <rPh sb="13" eb="15">
      <t>カキ</t>
    </rPh>
    <rPh sb="23" eb="25">
      <t>セイヒン</t>
    </rPh>
    <phoneticPr fontId="3"/>
  </si>
  <si>
    <t>本ファイルは、アナログメーター自動読み取りIoTカメラのLiLz Gaugeを使用した場合の月次コスト削減効果と回収期間を計算します。</t>
    <rPh sb="0" eb="1">
      <t>ホン</t>
    </rPh>
    <rPh sb="15" eb="18">
      <t>ジドウヨ</t>
    </rPh>
    <rPh sb="19" eb="20">
      <t>ト</t>
    </rPh>
    <rPh sb="39" eb="41">
      <t>シヨウ</t>
    </rPh>
    <rPh sb="43" eb="45">
      <t>バアイ</t>
    </rPh>
    <rPh sb="46" eb="48">
      <t>ゲツジ</t>
    </rPh>
    <rPh sb="51" eb="55">
      <t>サクゲンコウカ</t>
    </rPh>
    <rPh sb="56" eb="60">
      <t>カイシュウキカン</t>
    </rPh>
    <rPh sb="61" eb="63">
      <t>ケイサン</t>
    </rPh>
    <phoneticPr fontId="3"/>
  </si>
  <si>
    <t>基本情報</t>
    <rPh sb="0" eb="4">
      <t>キホンジョウホウ</t>
    </rPh>
    <phoneticPr fontId="3"/>
  </si>
  <si>
    <t>拠点数</t>
    <rPh sb="0" eb="3">
      <t>キョテンスウ</t>
    </rPh>
    <phoneticPr fontId="3"/>
  </si>
  <si>
    <t>メーター数（合計）</t>
    <rPh sb="4" eb="5">
      <t>スウ</t>
    </rPh>
    <rPh sb="6" eb="8">
      <t>ゴウケイ</t>
    </rPh>
    <phoneticPr fontId="3"/>
  </si>
  <si>
    <t>点検頻度</t>
    <rPh sb="0" eb="4">
      <t>テンケンヒンド</t>
    </rPh>
    <phoneticPr fontId="3"/>
  </si>
  <si>
    <t>所要時間（1拠点あたり）</t>
    <rPh sb="0" eb="4">
      <t>ショヨウジカン</t>
    </rPh>
    <rPh sb="6" eb="8">
      <t>キョテン</t>
    </rPh>
    <phoneticPr fontId="3"/>
  </si>
  <si>
    <t>稼働日数</t>
    <rPh sb="0" eb="4">
      <t>カドウニッスウ</t>
    </rPh>
    <phoneticPr fontId="3"/>
  </si>
  <si>
    <t>時間単位</t>
    <rPh sb="0" eb="4">
      <t>ジカンタンイ</t>
    </rPh>
    <phoneticPr fontId="3"/>
  </si>
  <si>
    <t>移動・車両費</t>
    <rPh sb="0" eb="2">
      <t>イドウ</t>
    </rPh>
    <rPh sb="3" eb="6">
      <t>シャリョウヒ</t>
    </rPh>
    <phoneticPr fontId="3"/>
  </si>
  <si>
    <t>記録・報告作業費</t>
    <rPh sb="0" eb="2">
      <t>キロク</t>
    </rPh>
    <rPh sb="3" eb="5">
      <t>ホウコク</t>
    </rPh>
    <rPh sb="5" eb="8">
      <t>サギョウヒ</t>
    </rPh>
    <phoneticPr fontId="3"/>
  </si>
  <si>
    <t>月額費用</t>
    <rPh sb="0" eb="4">
      <t>ゲツガクヒヨウ</t>
    </rPh>
    <phoneticPr fontId="3"/>
  </si>
  <si>
    <t>導入台数</t>
    <rPh sb="0" eb="4">
      <t>ドウニュウダイスウ</t>
    </rPh>
    <phoneticPr fontId="3"/>
  </si>
  <si>
    <t>初期費用</t>
    <rPh sb="0" eb="4">
      <t>ショキヒヨウ</t>
    </rPh>
    <phoneticPr fontId="3"/>
  </si>
  <si>
    <t>円</t>
    <rPh sb="0" eb="1">
      <t>エン</t>
    </rPh>
    <phoneticPr fontId="3"/>
  </si>
  <si>
    <t>台</t>
    <rPh sb="0" eb="1">
      <t>ダイ</t>
    </rPh>
    <phoneticPr fontId="3"/>
  </si>
  <si>
    <t>日/月</t>
    <rPh sb="0" eb="1">
      <t>ニチ</t>
    </rPh>
    <rPh sb="2" eb="3">
      <t>ツキ</t>
    </rPh>
    <phoneticPr fontId="3"/>
  </si>
  <si>
    <t>円/時</t>
    <rPh sb="0" eb="1">
      <t>エン</t>
    </rPh>
    <rPh sb="2" eb="3">
      <t>ジ</t>
    </rPh>
    <phoneticPr fontId="3"/>
  </si>
  <si>
    <t>円/月</t>
    <rPh sb="0" eb="1">
      <t>エン</t>
    </rPh>
    <rPh sb="2" eb="3">
      <t>ツキ</t>
    </rPh>
    <phoneticPr fontId="3"/>
  </si>
  <si>
    <t>拠点</t>
    <rPh sb="0" eb="2">
      <t>キョテン</t>
    </rPh>
    <phoneticPr fontId="3"/>
  </si>
  <si>
    <t>回/日</t>
    <rPh sb="0" eb="1">
      <t>カイ</t>
    </rPh>
    <rPh sb="2" eb="3">
      <t>ヒ</t>
    </rPh>
    <phoneticPr fontId="3"/>
  </si>
  <si>
    <t>時間/回/拠点</t>
    <rPh sb="0" eb="2">
      <t>ジカン</t>
    </rPh>
    <rPh sb="3" eb="4">
      <t>カイ</t>
    </rPh>
    <rPh sb="5" eb="7">
      <t>キョテン</t>
    </rPh>
    <phoneticPr fontId="3"/>
  </si>
  <si>
    <t>※標準的なプラン価格なため、撮影頻度・解像度など詳細な状況に応じて費用は変動します</t>
    <rPh sb="1" eb="4">
      <t>ヒョウジュンテキ</t>
    </rPh>
    <rPh sb="8" eb="10">
      <t>カカク</t>
    </rPh>
    <rPh sb="14" eb="16">
      <t>サツエイ</t>
    </rPh>
    <rPh sb="16" eb="18">
      <t>ヒンド</t>
    </rPh>
    <rPh sb="19" eb="22">
      <t>カイゾウド</t>
    </rPh>
    <rPh sb="24" eb="26">
      <t>ショウサイ</t>
    </rPh>
    <rPh sb="27" eb="29">
      <t>ジョウキョウ</t>
    </rPh>
    <rPh sb="30" eb="31">
      <t>オウ</t>
    </rPh>
    <rPh sb="33" eb="35">
      <t>ヒヨウ</t>
    </rPh>
    <rPh sb="36" eb="38">
      <t>ヘンドウ</t>
    </rPh>
    <phoneticPr fontId="3"/>
  </si>
  <si>
    <t>※初期費用 ＝ 導入台数 × デバイス費用 ＋ その他費用（初期設定・設置治具・導入支援等）</t>
    <rPh sb="1" eb="5">
      <t>ショキヒヨウ</t>
    </rPh>
    <rPh sb="8" eb="12">
      <t>ドウニュウダイスウ</t>
    </rPh>
    <rPh sb="19" eb="21">
      <t>ヒヨウ</t>
    </rPh>
    <rPh sb="26" eb="27">
      <t>ホカ</t>
    </rPh>
    <rPh sb="27" eb="29">
      <t>ヒヨウ</t>
    </rPh>
    <rPh sb="30" eb="34">
      <t>ショキセッテイ</t>
    </rPh>
    <rPh sb="35" eb="39">
      <t>セッチジグ</t>
    </rPh>
    <rPh sb="40" eb="44">
      <t>ドウニュウシエン</t>
    </rPh>
    <rPh sb="44" eb="45">
      <t>ナド</t>
    </rPh>
    <phoneticPr fontId="3"/>
  </si>
  <si>
    <t>情報入力（こちらのシートを先に設定してください）</t>
    <rPh sb="0" eb="4">
      <t>ジョウホウニュウリョク</t>
    </rPh>
    <phoneticPr fontId="3"/>
  </si>
  <si>
    <t>※任意</t>
    <rPh sb="1" eb="3">
      <t>ニンイ</t>
    </rPh>
    <phoneticPr fontId="3"/>
  </si>
  <si>
    <t>※拠点1つあたりに要する点検時間</t>
    <rPh sb="1" eb="3">
      <t>キョテン</t>
    </rPh>
    <rPh sb="9" eb="10">
      <t>ヨウ</t>
    </rPh>
    <rPh sb="12" eb="14">
      <t>テンケン</t>
    </rPh>
    <rPh sb="14" eb="16">
      <t>ジカン</t>
    </rPh>
    <phoneticPr fontId="3"/>
  </si>
  <si>
    <t>削減率別シナリオ比較</t>
    <rPh sb="0" eb="3">
      <t>サクゲンリツ</t>
    </rPh>
    <rPh sb="3" eb="4">
      <t>ベツ</t>
    </rPh>
    <rPh sb="8" eb="10">
      <t>ヒカク</t>
    </rPh>
    <phoneticPr fontId="3"/>
  </si>
  <si>
    <t>LiLz Gauge投資回収シミュレーション結果</t>
    <rPh sb="10" eb="14">
      <t>トウシカイシュウ</t>
    </rPh>
    <rPh sb="22" eb="24">
      <t>ケッカ</t>
    </rPh>
    <phoneticPr fontId="3"/>
  </si>
  <si>
    <t>削減率</t>
    <rPh sb="0" eb="3">
      <t>サクゲンリツ</t>
    </rPh>
    <phoneticPr fontId="3"/>
  </si>
  <si>
    <t>現状の条件</t>
    <rPh sb="0" eb="2">
      <t>ゲンジョウ</t>
    </rPh>
    <rPh sb="3" eb="5">
      <t>ジョウケン</t>
    </rPh>
    <phoneticPr fontId="3"/>
  </si>
  <si>
    <t>LiLz Gauge導入後の条件</t>
    <rPh sb="10" eb="12">
      <t>ドウニュウ</t>
    </rPh>
    <rPh sb="12" eb="13">
      <t>アト</t>
    </rPh>
    <rPh sb="14" eb="16">
      <t>ジョウケン</t>
    </rPh>
    <phoneticPr fontId="3"/>
  </si>
  <si>
    <t>回収期間</t>
    <rPh sb="0" eb="4">
      <t>カイシュウキカン</t>
    </rPh>
    <phoneticPr fontId="3"/>
  </si>
  <si>
    <t>現状・月次コスト</t>
    <rPh sb="0" eb="2">
      <t>ゲンジョウ</t>
    </rPh>
    <rPh sb="3" eb="5">
      <t>ゲツジ</t>
    </rPh>
    <phoneticPr fontId="3"/>
  </si>
  <si>
    <t>導入後・月次コスト</t>
    <rPh sb="0" eb="2">
      <t>ドウニュウ</t>
    </rPh>
    <rPh sb="2" eb="3">
      <t>アト</t>
    </rPh>
    <rPh sb="4" eb="6">
      <t>ゲツジ</t>
    </rPh>
    <phoneticPr fontId="3"/>
  </si>
  <si>
    <t>計算結果（自動）</t>
    <rPh sb="0" eb="4">
      <t>ケイサンケッカ</t>
    </rPh>
    <rPh sb="5" eb="7">
      <t>ジドウ</t>
    </rPh>
    <phoneticPr fontId="3"/>
  </si>
  <si>
    <t>現状の点検工数</t>
    <rPh sb="0" eb="2">
      <t>ゲンジョウ</t>
    </rPh>
    <rPh sb="3" eb="7">
      <t>テンケンコウスウ</t>
    </rPh>
    <phoneticPr fontId="3"/>
  </si>
  <si>
    <t>現状の労務費</t>
    <rPh sb="0" eb="2">
      <t>ゲンジョウ</t>
    </rPh>
    <rPh sb="3" eb="6">
      <t>ロウムヒ</t>
    </rPh>
    <phoneticPr fontId="3"/>
  </si>
  <si>
    <t>時間/月</t>
    <rPh sb="0" eb="2">
      <t>ジカン</t>
    </rPh>
    <rPh sb="3" eb="4">
      <t>ツキ</t>
    </rPh>
    <phoneticPr fontId="3"/>
  </si>
  <si>
    <t>※デフォルト値10、必要に応じて修正してください</t>
    <rPh sb="6" eb="7">
      <t>アタイ</t>
    </rPh>
    <rPh sb="10" eb="12">
      <t>ヒツヨウ</t>
    </rPh>
    <rPh sb="13" eb="14">
      <t>オウ</t>
    </rPh>
    <rPh sb="16" eb="18">
      <t>シュウセイ</t>
    </rPh>
    <phoneticPr fontId="3"/>
  </si>
  <si>
    <t>1回あたりの総点検時間</t>
    <rPh sb="1" eb="2">
      <t>カイ</t>
    </rPh>
    <rPh sb="6" eb="11">
      <t>ソウテンケンジカン</t>
    </rPh>
    <phoneticPr fontId="3"/>
  </si>
  <si>
    <t>分/回</t>
    <rPh sb="0" eb="1">
      <t>フン</t>
    </rPh>
    <rPh sb="2" eb="3">
      <t>カイ</t>
    </rPh>
    <phoneticPr fontId="3"/>
  </si>
  <si>
    <t>LiLz Gaugeの月額費用合計</t>
    <rPh sb="11" eb="15">
      <t>ゲツガクヒヨウ</t>
    </rPh>
    <rPh sb="15" eb="17">
      <t>ゴウケイ</t>
    </rPh>
    <phoneticPr fontId="3"/>
  </si>
  <si>
    <t>月次削減効果</t>
    <rPh sb="0" eb="2">
      <t>ゲツジ</t>
    </rPh>
    <rPh sb="2" eb="4">
      <t>サクゲン</t>
    </rPh>
    <rPh sb="4" eb="6">
      <t>コウカ</t>
    </rPh>
    <phoneticPr fontId="3"/>
  </si>
  <si>
    <t>1年目累積効果</t>
    <rPh sb="1" eb="3">
      <t>ネンメ</t>
    </rPh>
    <rPh sb="3" eb="5">
      <t>ルイセキ</t>
    </rPh>
    <rPh sb="5" eb="7">
      <t>コウカ</t>
    </rPh>
    <phoneticPr fontId="3"/>
  </si>
  <si>
    <t>2年目累積効果</t>
    <rPh sb="1" eb="3">
      <t>ネンメ</t>
    </rPh>
    <rPh sb="3" eb="5">
      <t>ルイセキ</t>
    </rPh>
    <rPh sb="5" eb="7">
      <t>コウカ</t>
    </rPh>
    <phoneticPr fontId="3"/>
  </si>
  <si>
    <t>3年目累積効果</t>
    <rPh sb="1" eb="3">
      <t>ネンメ</t>
    </rPh>
    <rPh sb="3" eb="5">
      <t>ルイセキ</t>
    </rPh>
    <rPh sb="5" eb="7">
      <t>コウカ</t>
    </rPh>
    <phoneticPr fontId="3"/>
  </si>
  <si>
    <t>使い方</t>
    <rPh sb="0" eb="1">
      <t>ツカ</t>
    </rPh>
    <rPh sb="2" eb="3">
      <t>カタ</t>
    </rPh>
    <phoneticPr fontId="3"/>
  </si>
  <si>
    <t>①「情報入力 ※必須」シートで基本情報（黄色箇所）を入力</t>
    <rPh sb="2" eb="4">
      <t>ジョウホウ</t>
    </rPh>
    <rPh sb="4" eb="6">
      <t>ニュウリョク</t>
    </rPh>
    <rPh sb="8" eb="10">
      <t>ヒッス</t>
    </rPh>
    <rPh sb="15" eb="19">
      <t>キホンジョウホウ</t>
    </rPh>
    <rPh sb="20" eb="22">
      <t>キイロ</t>
    </rPh>
    <rPh sb="22" eb="24">
      <t>カショ</t>
    </rPh>
    <rPh sb="26" eb="28">
      <t>ニュウリョク</t>
    </rPh>
    <phoneticPr fontId="3"/>
  </si>
  <si>
    <t>②「ROI結果」シートで結果を確認</t>
    <rPh sb="5" eb="7">
      <t>ケッカ</t>
    </rPh>
    <rPh sb="12" eb="14">
      <t>ケッカ</t>
    </rPh>
    <rPh sb="15" eb="17">
      <t>カクニン</t>
    </rPh>
    <phoneticPr fontId="3"/>
  </si>
  <si>
    <t>計算ロジック</t>
    <rPh sb="0" eb="2">
      <t>ケイサン</t>
    </rPh>
    <phoneticPr fontId="3"/>
  </si>
  <si>
    <t>• 現状・月次コスト = 現状労務費 + 移動・車両費 + 記録・報告作業費</t>
    <phoneticPr fontId="3"/>
  </si>
  <si>
    <t>• 導入後・月次コスト = (現状労務費×削減率) + (移動費×削減率) + (記録費×削減率) + LiLz月額費合計</t>
    <rPh sb="58" eb="59">
      <t>ヒ</t>
    </rPh>
    <rPh sb="59" eb="61">
      <t>ゴウケイ</t>
    </rPh>
    <phoneticPr fontId="3"/>
  </si>
  <si>
    <t>• 月次削減効果 = 現状・月次コスト - 導入後・月次コスト</t>
    <rPh sb="4" eb="6">
      <t>サクゲン</t>
    </rPh>
    <phoneticPr fontId="3"/>
  </si>
  <si>
    <t>• 回収期間 = 初期費用 ÷ 月次削減効果</t>
    <rPh sb="18" eb="20">
      <t>サクゲン</t>
    </rPh>
    <phoneticPr fontId="3"/>
  </si>
  <si>
    <t>活用ヒント</t>
    <rPh sb="0" eb="2">
      <t>カツヨウ</t>
    </rPh>
    <phoneticPr fontId="3"/>
  </si>
  <si>
    <t>✓ 削減率の見積もり</t>
  </si>
  <si>
    <t xml:space="preserve">  30%：保守的な想定（リモート確認による時間短縮のみ）</t>
  </si>
  <si>
    <t xml:space="preserve">  50%：標準的な想定（移動・記録作業の効率化含む）</t>
  </si>
  <si>
    <t xml:space="preserve">  70%：積極的な想定（業務フローの大幅な見直し含む）</t>
  </si>
  <si>
    <t>LiLz Gauge導入　ROI算出ワークシート｜使い方ガイド</t>
    <rPh sb="10" eb="12">
      <t>ドウニュウ</t>
    </rPh>
    <rPh sb="16" eb="18">
      <t>サンシュツ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</si>
</sst>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&quot;¥&quot;#,##0_);[Red]\(&quot;¥&quot;#,##0\)"/>
    <numFmt numFmtId="177" formatCode="0.0"/>
  </numFmts>
  <fonts count="15" x14ac:knownFonts="1">
    <font>
      <sz val="11"/>
      <color theme="1"/>
      <name val="ＭＳ Ｐゴシック"/>
      <family val="2"/>
      <scheme val="minor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b/>
      <sz val="11"/>
      <color theme="0"/>
      <name val="ＭＳ Ｐゴシック"/>
      <family val="3"/>
      <charset val="128"/>
    </font>
    <font>
      <u/>
      <sz val="11"/>
      <color theme="10"/>
      <name val="ＭＳ Ｐゴシック"/>
      <family val="2"/>
      <scheme val="minor"/>
    </font>
    <font>
      <b/>
      <sz val="16"/>
      <name val="ＭＳ Ｐゴシック"/>
      <family val="3"/>
      <charset val="128"/>
    </font>
    <font>
      <sz val="11"/>
      <color rgb="FF111827"/>
      <name val="ＭＳ Ｐゴシック"/>
      <family val="3"/>
      <charset val="128"/>
    </font>
    <font>
      <sz val="12"/>
      <color theme="10"/>
      <name val="ＭＳ Ｐゴシック"/>
      <family val="2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8"/>
      <color theme="0" tint="-0.34998626667073579"/>
      <name val="ＭＳ Ｐゴシック"/>
      <family val="2"/>
      <scheme val="minor"/>
    </font>
    <font>
      <sz val="8"/>
      <color theme="0" tint="-0.34998626667073579"/>
      <name val="ＭＳ Ｐゴシック"/>
      <family val="3"/>
      <charset val="128"/>
      <scheme val="minor"/>
    </font>
    <font>
      <b/>
      <sz val="12"/>
      <color theme="0"/>
      <name val="ＭＳ Ｐゴシック"/>
      <family val="3"/>
      <charset val="128"/>
    </font>
    <font>
      <b/>
      <sz val="11"/>
      <name val="Aptos Narrow"/>
      <family val="2"/>
    </font>
  </fonts>
  <fills count="8">
    <fill>
      <patternFill patternType="none"/>
    </fill>
    <fill>
      <patternFill patternType="gray125"/>
    </fill>
    <fill>
      <patternFill patternType="solid">
        <fgColor rgb="FF1F4E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  <diagonal/>
    </border>
    <border>
      <left/>
      <right/>
      <top/>
      <bottom style="thin">
        <color rgb="FFD1D5DB"/>
      </bottom>
      <diagonal/>
    </border>
    <border>
      <left style="thin">
        <color rgb="FFBFBFBF"/>
      </left>
      <right/>
      <top style="thin">
        <color rgb="FFBFBFBF"/>
      </top>
      <bottom style="thin">
        <color rgb="FFBFBFBF"/>
      </bottom>
      <diagonal/>
    </border>
    <border>
      <left/>
      <right style="thin">
        <color rgb="FFBFBFBF"/>
      </right>
      <top style="thin">
        <color rgb="FFBFBFBF"/>
      </top>
      <bottom style="thin">
        <color rgb="FFBFBFBF"/>
      </bottom>
      <diagonal/>
    </border>
  </borders>
  <cellStyleXfs count="4">
    <xf numFmtId="0" fontId="0" fillId="0" borderId="0"/>
    <xf numFmtId="0" fontId="5" fillId="0" borderId="0" applyNumberFormat="0" applyFill="0" applyBorder="0" applyAlignment="0" applyProtection="0"/>
    <xf numFmtId="0" fontId="8" fillId="0" borderId="0"/>
    <xf numFmtId="38" fontId="10" fillId="0" borderId="0" applyFont="0" applyFill="0" applyBorder="0" applyAlignment="0" applyProtection="0">
      <alignment vertical="center"/>
    </xf>
  </cellStyleXfs>
  <cellXfs count="40">
    <xf numFmtId="0" fontId="0" fillId="0" borderId="0" xfId="0"/>
    <xf numFmtId="0" fontId="1" fillId="0" borderId="0" xfId="0" applyFont="1"/>
    <xf numFmtId="0" fontId="0" fillId="0" borderId="1" xfId="0" applyBorder="1" applyAlignment="1">
      <alignment vertical="top" wrapText="1"/>
    </xf>
    <xf numFmtId="0" fontId="0" fillId="0" borderId="0" xfId="0" applyAlignment="1">
      <alignment vertical="top" wrapText="1"/>
    </xf>
    <xf numFmtId="176" fontId="0" fillId="0" borderId="1" xfId="0" applyNumberFormat="1" applyBorder="1" applyAlignment="1">
      <alignment vertical="top" wrapText="1"/>
    </xf>
    <xf numFmtId="0" fontId="7" fillId="0" borderId="0" xfId="0" applyFont="1" applyAlignment="1">
      <alignment vertical="top" wrapText="1"/>
    </xf>
    <xf numFmtId="38" fontId="0" fillId="0" borderId="1" xfId="3" applyFont="1" applyBorder="1" applyAlignment="1">
      <alignment vertical="top" wrapText="1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9" fontId="0" fillId="0" borderId="1" xfId="0" applyNumberFormat="1" applyBorder="1" applyAlignment="1">
      <alignment horizontal="center" vertical="top" wrapText="1"/>
    </xf>
    <xf numFmtId="0" fontId="0" fillId="5" borderId="1" xfId="0" applyFill="1" applyBorder="1" applyAlignment="1">
      <alignment vertical="top" wrapText="1"/>
    </xf>
    <xf numFmtId="0" fontId="0" fillId="6" borderId="1" xfId="0" applyFill="1" applyBorder="1" applyAlignment="1">
      <alignment vertical="top" wrapText="1"/>
    </xf>
    <xf numFmtId="176" fontId="0" fillId="0" borderId="1" xfId="3" applyNumberFormat="1" applyFont="1" applyBorder="1" applyAlignment="1">
      <alignment vertical="top" wrapText="1"/>
    </xf>
    <xf numFmtId="9" fontId="0" fillId="7" borderId="1" xfId="0" applyNumberFormat="1" applyFill="1" applyBorder="1" applyAlignment="1">
      <alignment horizontal="center" vertical="top" wrapText="1"/>
    </xf>
    <xf numFmtId="176" fontId="0" fillId="7" borderId="1" xfId="3" applyNumberFormat="1" applyFont="1" applyFill="1" applyBorder="1" applyAlignment="1">
      <alignment vertical="top" wrapText="1"/>
    </xf>
    <xf numFmtId="38" fontId="0" fillId="6" borderId="1" xfId="3" applyFont="1" applyFill="1" applyBorder="1" applyAlignment="1">
      <alignment vertical="top" wrapText="1"/>
    </xf>
    <xf numFmtId="38" fontId="0" fillId="5" borderId="1" xfId="3" applyFont="1" applyFill="1" applyBorder="1" applyAlignment="1">
      <alignment vertical="top" wrapText="1"/>
    </xf>
    <xf numFmtId="176" fontId="0" fillId="7" borderId="1" xfId="0" applyNumberFormat="1" applyFill="1" applyBorder="1" applyAlignment="1">
      <alignment vertical="top" wrapText="1"/>
    </xf>
    <xf numFmtId="177" fontId="0" fillId="0" borderId="1" xfId="0" applyNumberFormat="1" applyBorder="1" applyAlignment="1">
      <alignment horizontal="center" vertical="center" wrapText="1"/>
    </xf>
    <xf numFmtId="177" fontId="0" fillId="7" borderId="1" xfId="0" applyNumberFormat="1" applyFill="1" applyBorder="1" applyAlignment="1">
      <alignment horizontal="center" vertical="center" wrapText="1"/>
    </xf>
    <xf numFmtId="38" fontId="0" fillId="7" borderId="1" xfId="3" applyFont="1" applyFill="1" applyBorder="1" applyAlignment="1">
      <alignment vertical="top" wrapText="1"/>
    </xf>
    <xf numFmtId="0" fontId="5" fillId="0" borderId="2" xfId="1" applyFill="1" applyBorder="1" applyAlignment="1">
      <alignment vertical="top" wrapText="1"/>
    </xf>
    <xf numFmtId="0" fontId="7" fillId="0" borderId="2" xfId="0" applyFont="1" applyBorder="1" applyAlignment="1">
      <alignment vertical="top" wrapText="1"/>
    </xf>
    <xf numFmtId="0" fontId="4" fillId="0" borderId="3" xfId="0" applyFont="1" applyBorder="1" applyAlignment="1">
      <alignment vertical="center" wrapText="1"/>
    </xf>
    <xf numFmtId="0" fontId="0" fillId="0" borderId="2" xfId="0" applyBorder="1"/>
    <xf numFmtId="0" fontId="13" fillId="2" borderId="0" xfId="0" applyFont="1" applyFill="1"/>
    <xf numFmtId="0" fontId="7" fillId="0" borderId="0" xfId="0" applyFont="1" applyAlignment="1">
      <alignment vertical="top"/>
    </xf>
    <xf numFmtId="0" fontId="0" fillId="0" borderId="0" xfId="0" applyAlignment="1">
      <alignment vertical="top"/>
    </xf>
    <xf numFmtId="0" fontId="14" fillId="0" borderId="0" xfId="0" applyFont="1" applyAlignment="1">
      <alignment vertical="top"/>
    </xf>
    <xf numFmtId="0" fontId="6" fillId="0" borderId="0" xfId="0" applyFont="1" applyAlignment="1">
      <alignment vertical="center"/>
    </xf>
    <xf numFmtId="0" fontId="0" fillId="0" borderId="0" xfId="0"/>
    <xf numFmtId="0" fontId="7" fillId="0" borderId="0" xfId="0" applyFont="1" applyAlignment="1">
      <alignment vertical="top" wrapText="1"/>
    </xf>
    <xf numFmtId="0" fontId="1" fillId="0" borderId="0" xfId="0" applyFont="1"/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</cellXfs>
  <cellStyles count="4">
    <cellStyle name="ハイパーリンク" xfId="1" builtinId="8"/>
    <cellStyle name="ハイパーリンク 2" xfId="2" xr:uid="{3701E197-E321-414C-AA0A-9B0E521E2425}"/>
    <cellStyle name="桁区切り" xfId="3" builtinId="6"/>
    <cellStyle name="標準" xfId="0" builtinId="0"/>
  </cellStyles>
  <dxfs count="0"/>
  <tableStyles count="0" defaultTableStyle="TableStyleMedium9" defaultPivotStyle="PivotStyleLight16"/>
  <colors>
    <mruColors>
      <color rgb="FF1F4E79"/>
      <color rgb="FF901212"/>
      <color rgb="FF4B0A92"/>
      <color rgb="FFE5598B"/>
      <color rgb="FFF6C6D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5.png"/><Relationship Id="rId13" Type="http://schemas.openxmlformats.org/officeDocument/2006/relationships/hyperlink" Target="https://dx.nsw.co.jp/contact/" TargetMode="External"/><Relationship Id="rId3" Type="http://schemas.openxmlformats.org/officeDocument/2006/relationships/image" Target="../media/image2.png"/><Relationship Id="rId7" Type="http://schemas.openxmlformats.org/officeDocument/2006/relationships/hyperlink" Target="https://dx.nsw.co.jp/solution/smart-maintenance/nsw-ocr/" TargetMode="External"/><Relationship Id="rId12" Type="http://schemas.openxmlformats.org/officeDocument/2006/relationships/image" Target="../media/image7.png"/><Relationship Id="rId2" Type="http://schemas.openxmlformats.org/officeDocument/2006/relationships/image" Target="../media/image1.png"/><Relationship Id="rId1" Type="http://schemas.openxmlformats.org/officeDocument/2006/relationships/hyperlink" Target="https://dx.nsw.co.jp/solution/smart-maintenance/lilz-gauge/" TargetMode="External"/><Relationship Id="rId6" Type="http://schemas.openxmlformats.org/officeDocument/2006/relationships/image" Target="../media/image4.png"/><Relationship Id="rId11" Type="http://schemas.openxmlformats.org/officeDocument/2006/relationships/hyperlink" Target="https://dx.nsw.co.jp/solution/smart-maintenance/zeugma/" TargetMode="External"/><Relationship Id="rId5" Type="http://schemas.openxmlformats.org/officeDocument/2006/relationships/image" Target="../media/image3.png"/><Relationship Id="rId10" Type="http://schemas.openxmlformats.org/officeDocument/2006/relationships/image" Target="../media/image6.png"/><Relationship Id="rId4" Type="http://schemas.openxmlformats.org/officeDocument/2006/relationships/hyperlink" Target="https://dx.nsw.co.jp/solution/smart-maintenance/ugo/" TargetMode="External"/><Relationship Id="rId9" Type="http://schemas.openxmlformats.org/officeDocument/2006/relationships/hyperlink" Target="https://dx.nsw.co.jp/realwear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85725</xdr:colOff>
      <xdr:row>21</xdr:row>
      <xdr:rowOff>28574</xdr:rowOff>
    </xdr:from>
    <xdr:to>
      <xdr:col>2</xdr:col>
      <xdr:colOff>352425</xdr:colOff>
      <xdr:row>26</xdr:row>
      <xdr:rowOff>76199</xdr:rowOff>
    </xdr:to>
    <xdr:grpSp>
      <xdr:nvGrpSpPr>
        <xdr:cNvPr id="17" name="グループ化 1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254331E-93E5-6C82-8B33-5F8B216B3ECB}"/>
            </a:ext>
          </a:extLst>
        </xdr:cNvPr>
        <xdr:cNvGrpSpPr/>
      </xdr:nvGrpSpPr>
      <xdr:grpSpPr>
        <a:xfrm>
          <a:off x="314325" y="3809999"/>
          <a:ext cx="2857500" cy="904875"/>
          <a:chOff x="314325" y="6019799"/>
          <a:chExt cx="2857500" cy="904875"/>
        </a:xfrm>
      </xdr:grpSpPr>
      <xdr:grpSp>
        <xdr:nvGrpSpPr>
          <xdr:cNvPr id="13" name="グループ化 12">
            <a:extLst>
              <a:ext uri="{FF2B5EF4-FFF2-40B4-BE49-F238E27FC236}">
                <a16:creationId xmlns:a16="http://schemas.microsoft.com/office/drawing/2014/main" id="{86A2AB4B-F2E5-EA0E-D85C-C02884DFB060}"/>
              </a:ext>
            </a:extLst>
          </xdr:cNvPr>
          <xdr:cNvGrpSpPr/>
        </xdr:nvGrpSpPr>
        <xdr:grpSpPr>
          <a:xfrm>
            <a:off x="314325" y="6224588"/>
            <a:ext cx="2857500" cy="542925"/>
            <a:chOff x="276225" y="6100763"/>
            <a:chExt cx="2857500" cy="542925"/>
          </a:xfrm>
        </xdr:grpSpPr>
        <xdr:sp macro="" textlink="">
          <xdr:nvSpPr>
            <xdr:cNvPr id="2" name="四角形: 角を丸くする 1">
              <a:extLst>
                <a:ext uri="{FF2B5EF4-FFF2-40B4-BE49-F238E27FC236}">
                  <a16:creationId xmlns:a16="http://schemas.microsoft.com/office/drawing/2014/main" id="{AEFBA565-51C7-D623-5925-732693BC8722}"/>
                </a:ext>
              </a:extLst>
            </xdr:cNvPr>
            <xdr:cNvSpPr/>
          </xdr:nvSpPr>
          <xdr:spPr>
            <a:xfrm>
              <a:off x="276225" y="6100763"/>
              <a:ext cx="2857500" cy="542925"/>
            </a:xfrm>
            <a:prstGeom prst="roundRect">
              <a:avLst/>
            </a:prstGeom>
            <a:solidFill>
              <a:srgbClr val="E5598B"/>
            </a:solidFill>
            <a:ln>
              <a:noFill/>
            </a:ln>
            <a:effectLst>
              <a:reflection blurRad="6350" stA="52000" endA="300" endPos="35000" dir="5400000" sy="-100000" algn="bl" rotWithShape="0"/>
            </a:effectLst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endParaRPr kumimoji="1" lang="ja-JP" altLang="en-US" sz="1400" b="1">
                <a:solidFill>
                  <a:schemeClr val="bg1"/>
                </a:solidFill>
              </a:endParaRPr>
            </a:p>
          </xdr:txBody>
        </xdr:sp>
        <xdr:pic>
          <xdr:nvPicPr>
            <xdr:cNvPr id="4" name="図 3">
              <a:extLst>
                <a:ext uri="{FF2B5EF4-FFF2-40B4-BE49-F238E27FC236}">
                  <a16:creationId xmlns:a16="http://schemas.microsoft.com/office/drawing/2014/main" id="{DC7C4382-F089-74D4-26D8-AEFBC591301D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2828926" y="6267451"/>
              <a:ext cx="209549" cy="209549"/>
            </a:xfrm>
            <a:prstGeom prst="rect">
              <a:avLst/>
            </a:prstGeom>
          </xdr:spPr>
        </xdr:pic>
      </xdr:grpSp>
      <xdr:pic>
        <xdr:nvPicPr>
          <xdr:cNvPr id="15" name="図 14">
            <a:extLst>
              <a:ext uri="{FF2B5EF4-FFF2-40B4-BE49-F238E27FC236}">
                <a16:creationId xmlns:a16="http://schemas.microsoft.com/office/drawing/2014/main" id="{348F3EB4-171A-AE10-477A-C4F86D90F2E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00051" y="6019799"/>
            <a:ext cx="625629" cy="904875"/>
          </a:xfrm>
          <a:prstGeom prst="rect">
            <a:avLst/>
          </a:prstGeom>
        </xdr:spPr>
      </xdr:pic>
      <xdr:sp macro="" textlink="">
        <xdr:nvSpPr>
          <xdr:cNvPr id="16" name="テキスト ボックス 15">
            <a:extLst>
              <a:ext uri="{FF2B5EF4-FFF2-40B4-BE49-F238E27FC236}">
                <a16:creationId xmlns:a16="http://schemas.microsoft.com/office/drawing/2014/main" id="{C6623745-674B-7FA7-896B-2749F5FB48E8}"/>
              </a:ext>
            </a:extLst>
          </xdr:cNvPr>
          <xdr:cNvSpPr txBox="1"/>
        </xdr:nvSpPr>
        <xdr:spPr>
          <a:xfrm>
            <a:off x="1027105" y="6267450"/>
            <a:ext cx="1835823" cy="45910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spAutoFit/>
          </a:bodyPr>
          <a:lstStyle/>
          <a:p>
            <a:pPr algn="ctr"/>
            <a:r>
              <a:rPr kumimoji="1" lang="en-US" altLang="ja-JP" sz="1100" b="1">
                <a:solidFill>
                  <a:schemeClr val="bg1"/>
                </a:solidFill>
              </a:rPr>
              <a:t>IoT</a:t>
            </a:r>
            <a:r>
              <a:rPr kumimoji="1" lang="ja-JP" altLang="en-US" sz="1100" b="1">
                <a:solidFill>
                  <a:schemeClr val="bg1"/>
                </a:solidFill>
              </a:rPr>
              <a:t>カメラ</a:t>
            </a:r>
            <a:endParaRPr kumimoji="1" lang="en-US" altLang="ja-JP" sz="1100" b="1">
              <a:solidFill>
                <a:schemeClr val="bg1"/>
              </a:solidFill>
            </a:endParaRPr>
          </a:p>
          <a:p>
            <a:pPr algn="ctr"/>
            <a:r>
              <a:rPr kumimoji="1" lang="ja-JP" altLang="en-US" sz="1100" b="1">
                <a:solidFill>
                  <a:schemeClr val="bg1"/>
                </a:solidFill>
              </a:rPr>
              <a:t>メーター読み取り・異常検知</a:t>
            </a:r>
          </a:p>
        </xdr:txBody>
      </xdr:sp>
    </xdr:grpSp>
    <xdr:clientData/>
  </xdr:twoCellAnchor>
  <xdr:twoCellAnchor>
    <xdr:from>
      <xdr:col>3</xdr:col>
      <xdr:colOff>809625</xdr:colOff>
      <xdr:row>20</xdr:row>
      <xdr:rowOff>60561</xdr:rowOff>
    </xdr:from>
    <xdr:to>
      <xdr:col>4</xdr:col>
      <xdr:colOff>847725</xdr:colOff>
      <xdr:row>26</xdr:row>
      <xdr:rowOff>30054</xdr:rowOff>
    </xdr:to>
    <xdr:grpSp>
      <xdr:nvGrpSpPr>
        <xdr:cNvPr id="28" name="グループ化 27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DD5E1E7-6108-709A-AC7E-8D460AD08DA1}"/>
            </a:ext>
          </a:extLst>
        </xdr:cNvPr>
        <xdr:cNvGrpSpPr/>
      </xdr:nvGrpSpPr>
      <xdr:grpSpPr>
        <a:xfrm>
          <a:off x="6219825" y="3670536"/>
          <a:ext cx="2857500" cy="998193"/>
          <a:chOff x="3276600" y="5880336"/>
          <a:chExt cx="2857500" cy="998193"/>
        </a:xfrm>
      </xdr:grpSpPr>
      <xdr:grpSp>
        <xdr:nvGrpSpPr>
          <xdr:cNvPr id="18" name="グループ化 17">
            <a:extLst>
              <a:ext uri="{FF2B5EF4-FFF2-40B4-BE49-F238E27FC236}">
                <a16:creationId xmlns:a16="http://schemas.microsoft.com/office/drawing/2014/main" id="{1CB6182E-A735-477B-B879-0201EE6C472B}"/>
              </a:ext>
            </a:extLst>
          </xdr:cNvPr>
          <xdr:cNvGrpSpPr/>
        </xdr:nvGrpSpPr>
        <xdr:grpSpPr>
          <a:xfrm>
            <a:off x="3276600" y="6215063"/>
            <a:ext cx="2857500" cy="542925"/>
            <a:chOff x="314325" y="6224588"/>
            <a:chExt cx="2857500" cy="542925"/>
          </a:xfrm>
        </xdr:grpSpPr>
        <xdr:grpSp>
          <xdr:nvGrpSpPr>
            <xdr:cNvPr id="19" name="グループ化 18">
              <a:extLst>
                <a:ext uri="{FF2B5EF4-FFF2-40B4-BE49-F238E27FC236}">
                  <a16:creationId xmlns:a16="http://schemas.microsoft.com/office/drawing/2014/main" id="{0F270355-EE2A-613B-C959-B88C46A262AC}"/>
                </a:ext>
              </a:extLst>
            </xdr:cNvPr>
            <xdr:cNvGrpSpPr/>
          </xdr:nvGrpSpPr>
          <xdr:grpSpPr>
            <a:xfrm>
              <a:off x="314325" y="6224588"/>
              <a:ext cx="2857500" cy="542925"/>
              <a:chOff x="276225" y="6100763"/>
              <a:chExt cx="2857500" cy="542925"/>
            </a:xfrm>
          </xdr:grpSpPr>
          <xdr:sp macro="" textlink="">
            <xdr:nvSpPr>
              <xdr:cNvPr id="22" name="四角形: 角を丸くする 21">
                <a:extLst>
                  <a:ext uri="{FF2B5EF4-FFF2-40B4-BE49-F238E27FC236}">
                    <a16:creationId xmlns:a16="http://schemas.microsoft.com/office/drawing/2014/main" id="{0417D357-017D-9BA3-A305-CA67E0A41A59}"/>
                  </a:ext>
                </a:extLst>
              </xdr:cNvPr>
              <xdr:cNvSpPr/>
            </xdr:nvSpPr>
            <xdr:spPr>
              <a:xfrm>
                <a:off x="276225" y="6100763"/>
                <a:ext cx="2857500" cy="542925"/>
              </a:xfrm>
              <a:prstGeom prst="roundRect">
                <a:avLst/>
              </a:prstGeom>
              <a:solidFill>
                <a:schemeClr val="accent5"/>
              </a:solidFill>
              <a:ln>
                <a:noFill/>
              </a:ln>
              <a:effectLst>
                <a:reflection blurRad="6350" stA="52000" endA="300" endPos="35000" dir="5400000" sy="-100000" algn="bl" rotWithShape="0"/>
              </a:effectLst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endParaRPr kumimoji="1" lang="ja-JP" altLang="en-US" sz="1400" b="1">
                  <a:solidFill>
                    <a:schemeClr val="bg1"/>
                  </a:solidFill>
                </a:endParaRPr>
              </a:p>
            </xdr:txBody>
          </xdr:sp>
          <xdr:pic>
            <xdr:nvPicPr>
              <xdr:cNvPr id="23" name="図 22">
                <a:extLst>
                  <a:ext uri="{FF2B5EF4-FFF2-40B4-BE49-F238E27FC236}">
                    <a16:creationId xmlns:a16="http://schemas.microsoft.com/office/drawing/2014/main" id="{088FA3CD-CBD5-702D-FD94-9F9FB83DD0F7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 cstate="print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2828926" y="6267451"/>
                <a:ext cx="209549" cy="209549"/>
              </a:xfrm>
              <a:prstGeom prst="rect">
                <a:avLst/>
              </a:prstGeom>
            </xdr:spPr>
          </xdr:pic>
        </xdr:grpSp>
        <xdr:sp macro="" textlink="">
          <xdr:nvSpPr>
            <xdr:cNvPr id="21" name="テキスト ボックス 20">
              <a:extLst>
                <a:ext uri="{FF2B5EF4-FFF2-40B4-BE49-F238E27FC236}">
                  <a16:creationId xmlns:a16="http://schemas.microsoft.com/office/drawing/2014/main" id="{DE18D8D0-1AED-695A-7AF6-136D38B05D0D}"/>
                </a:ext>
              </a:extLst>
            </xdr:cNvPr>
            <xdr:cNvSpPr txBox="1"/>
          </xdr:nvSpPr>
          <xdr:spPr>
            <a:xfrm>
              <a:off x="1276350" y="6353175"/>
              <a:ext cx="1559081" cy="27571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spAutoFit/>
            </a:bodyPr>
            <a:lstStyle/>
            <a:p>
              <a:r>
                <a:rPr kumimoji="1" lang="ja-JP" altLang="en-US" sz="1100" b="1">
                  <a:solidFill>
                    <a:schemeClr val="bg1"/>
                  </a:solidFill>
                </a:rPr>
                <a:t>警備・巡回点検ロボット</a:t>
              </a:r>
            </a:p>
          </xdr:txBody>
        </xdr:sp>
      </xdr:grpSp>
      <xdr:pic>
        <xdr:nvPicPr>
          <xdr:cNvPr id="25" name="図 24">
            <a:extLst>
              <a:ext uri="{FF2B5EF4-FFF2-40B4-BE49-F238E27FC236}">
                <a16:creationId xmlns:a16="http://schemas.microsoft.com/office/drawing/2014/main" id="{9FE6B84B-B58F-7F25-8D11-8F1BA093056E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>
          <a:xfrm>
            <a:off x="3807737" y="6238874"/>
            <a:ext cx="326336" cy="619589"/>
          </a:xfrm>
          <a:prstGeom prst="rect">
            <a:avLst/>
          </a:prstGeom>
        </xdr:spPr>
      </xdr:pic>
      <xdr:pic>
        <xdr:nvPicPr>
          <xdr:cNvPr id="27" name="図 26">
            <a:extLst>
              <a:ext uri="{FF2B5EF4-FFF2-40B4-BE49-F238E27FC236}">
                <a16:creationId xmlns:a16="http://schemas.microsoft.com/office/drawing/2014/main" id="{DCC3A888-0884-E847-9AD3-05752AB9C0AA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>
          <a:xfrm>
            <a:off x="3436792" y="5880336"/>
            <a:ext cx="344633" cy="998193"/>
          </a:xfrm>
          <a:prstGeom prst="rect">
            <a:avLst/>
          </a:prstGeom>
        </xdr:spPr>
      </xdr:pic>
    </xdr:grpSp>
    <xdr:clientData/>
  </xdr:twoCellAnchor>
  <xdr:twoCellAnchor>
    <xdr:from>
      <xdr:col>4</xdr:col>
      <xdr:colOff>933450</xdr:colOff>
      <xdr:row>21</xdr:row>
      <xdr:rowOff>126290</xdr:rowOff>
    </xdr:from>
    <xdr:to>
      <xdr:col>5</xdr:col>
      <xdr:colOff>904875</xdr:colOff>
      <xdr:row>25</xdr:row>
      <xdr:rowOff>110363</xdr:rowOff>
    </xdr:to>
    <xdr:grpSp>
      <xdr:nvGrpSpPr>
        <xdr:cNvPr id="37" name="グループ化 36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DC7F851E-D4D7-3A83-1E93-65CBA2185B02}"/>
            </a:ext>
          </a:extLst>
        </xdr:cNvPr>
        <xdr:cNvGrpSpPr/>
      </xdr:nvGrpSpPr>
      <xdr:grpSpPr>
        <a:xfrm>
          <a:off x="9163050" y="3907715"/>
          <a:ext cx="2857500" cy="669873"/>
          <a:chOff x="6248400" y="6107990"/>
          <a:chExt cx="2857500" cy="669873"/>
        </a:xfrm>
      </xdr:grpSpPr>
      <xdr:grpSp>
        <xdr:nvGrpSpPr>
          <xdr:cNvPr id="29" name="グループ化 28">
            <a:extLst>
              <a:ext uri="{FF2B5EF4-FFF2-40B4-BE49-F238E27FC236}">
                <a16:creationId xmlns:a16="http://schemas.microsoft.com/office/drawing/2014/main" id="{34614511-2A62-4EDD-AC25-440A729F5F3E}"/>
              </a:ext>
            </a:extLst>
          </xdr:cNvPr>
          <xdr:cNvGrpSpPr/>
        </xdr:nvGrpSpPr>
        <xdr:grpSpPr>
          <a:xfrm>
            <a:off x="6248400" y="6205538"/>
            <a:ext cx="2857500" cy="542925"/>
            <a:chOff x="314325" y="6224588"/>
            <a:chExt cx="2857500" cy="542925"/>
          </a:xfrm>
        </xdr:grpSpPr>
        <xdr:grpSp>
          <xdr:nvGrpSpPr>
            <xdr:cNvPr id="30" name="グループ化 29">
              <a:extLst>
                <a:ext uri="{FF2B5EF4-FFF2-40B4-BE49-F238E27FC236}">
                  <a16:creationId xmlns:a16="http://schemas.microsoft.com/office/drawing/2014/main" id="{7AC207BC-C3BC-928F-17DB-CF9DB692A70A}"/>
                </a:ext>
              </a:extLst>
            </xdr:cNvPr>
            <xdr:cNvGrpSpPr/>
          </xdr:nvGrpSpPr>
          <xdr:grpSpPr>
            <a:xfrm>
              <a:off x="314325" y="6224588"/>
              <a:ext cx="2857500" cy="542925"/>
              <a:chOff x="276225" y="6100763"/>
              <a:chExt cx="2857500" cy="542925"/>
            </a:xfrm>
          </xdr:grpSpPr>
          <xdr:sp macro="" textlink="">
            <xdr:nvSpPr>
              <xdr:cNvPr id="33" name="四角形: 角を丸くする 32">
                <a:extLst>
                  <a:ext uri="{FF2B5EF4-FFF2-40B4-BE49-F238E27FC236}">
                    <a16:creationId xmlns:a16="http://schemas.microsoft.com/office/drawing/2014/main" id="{22616A23-7538-D030-1552-A0BE79C2CC67}"/>
                  </a:ext>
                </a:extLst>
              </xdr:cNvPr>
              <xdr:cNvSpPr/>
            </xdr:nvSpPr>
            <xdr:spPr>
              <a:xfrm>
                <a:off x="276225" y="6100763"/>
                <a:ext cx="2857500" cy="542925"/>
              </a:xfrm>
              <a:prstGeom prst="roundRect">
                <a:avLst/>
              </a:prstGeom>
              <a:solidFill>
                <a:schemeClr val="tx2"/>
              </a:solidFill>
              <a:ln>
                <a:noFill/>
              </a:ln>
              <a:effectLst>
                <a:reflection blurRad="6350" stA="52000" endA="300" endPos="35000" dir="5400000" sy="-100000" algn="bl" rotWithShape="0"/>
              </a:effectLst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endParaRPr kumimoji="1" lang="ja-JP" altLang="en-US" sz="1400" b="1">
                  <a:solidFill>
                    <a:schemeClr val="bg1"/>
                  </a:solidFill>
                </a:endParaRPr>
              </a:p>
            </xdr:txBody>
          </xdr:sp>
          <xdr:pic>
            <xdr:nvPicPr>
              <xdr:cNvPr id="34" name="図 33">
                <a:extLst>
                  <a:ext uri="{FF2B5EF4-FFF2-40B4-BE49-F238E27FC236}">
                    <a16:creationId xmlns:a16="http://schemas.microsoft.com/office/drawing/2014/main" id="{8FC380C7-C350-B364-DDFA-07CC195EEAC5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 cstate="print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2828926" y="6267451"/>
                <a:ext cx="209549" cy="209549"/>
              </a:xfrm>
              <a:prstGeom prst="rect">
                <a:avLst/>
              </a:prstGeom>
            </xdr:spPr>
          </xdr:pic>
        </xdr:grpSp>
        <xdr:sp macro="" textlink="">
          <xdr:nvSpPr>
            <xdr:cNvPr id="32" name="テキスト ボックス 31">
              <a:extLst>
                <a:ext uri="{FF2B5EF4-FFF2-40B4-BE49-F238E27FC236}">
                  <a16:creationId xmlns:a16="http://schemas.microsoft.com/office/drawing/2014/main" id="{BF2CA3E5-C4A8-22E6-CE17-52BD577BEAC0}"/>
                </a:ext>
              </a:extLst>
            </xdr:cNvPr>
            <xdr:cNvSpPr txBox="1"/>
          </xdr:nvSpPr>
          <xdr:spPr>
            <a:xfrm>
              <a:off x="1181100" y="6353175"/>
              <a:ext cx="1667701" cy="27571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spAutoFit/>
            </a:bodyPr>
            <a:lstStyle/>
            <a:p>
              <a:r>
                <a:rPr kumimoji="1" lang="ja-JP" altLang="en-US" sz="1100" b="1">
                  <a:solidFill>
                    <a:schemeClr val="bg1"/>
                  </a:solidFill>
                </a:rPr>
                <a:t>手書き帳票のデジタル化</a:t>
              </a:r>
            </a:p>
          </xdr:txBody>
        </xdr:sp>
      </xdr:grpSp>
      <xdr:pic>
        <xdr:nvPicPr>
          <xdr:cNvPr id="36" name="図 35">
            <a:extLst>
              <a:ext uri="{FF2B5EF4-FFF2-40B4-BE49-F238E27FC236}">
                <a16:creationId xmlns:a16="http://schemas.microsoft.com/office/drawing/2014/main" id="{98E33A3F-7229-7676-D170-92BC26CABF8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276975" y="6107990"/>
            <a:ext cx="933450" cy="669873"/>
          </a:xfrm>
          <a:prstGeom prst="rect">
            <a:avLst/>
          </a:prstGeom>
        </xdr:spPr>
      </xdr:pic>
    </xdr:grpSp>
    <xdr:clientData/>
  </xdr:twoCellAnchor>
  <xdr:twoCellAnchor>
    <xdr:from>
      <xdr:col>5</xdr:col>
      <xdr:colOff>1000125</xdr:colOff>
      <xdr:row>21</xdr:row>
      <xdr:rowOff>28575</xdr:rowOff>
    </xdr:from>
    <xdr:to>
      <xdr:col>7</xdr:col>
      <xdr:colOff>228600</xdr:colOff>
      <xdr:row>25</xdr:row>
      <xdr:rowOff>162598</xdr:rowOff>
    </xdr:to>
    <xdr:grpSp>
      <xdr:nvGrpSpPr>
        <xdr:cNvPr id="57" name="グループ化 5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70CFB0DE-B48C-0F36-3AA9-5B4B647A46F0}"/>
            </a:ext>
          </a:extLst>
        </xdr:cNvPr>
        <xdr:cNvGrpSpPr/>
      </xdr:nvGrpSpPr>
      <xdr:grpSpPr>
        <a:xfrm>
          <a:off x="12115800" y="3810000"/>
          <a:ext cx="3009900" cy="819823"/>
          <a:chOff x="9239250" y="6019800"/>
          <a:chExt cx="2857500" cy="819823"/>
        </a:xfrm>
      </xdr:grpSpPr>
      <xdr:grpSp>
        <xdr:nvGrpSpPr>
          <xdr:cNvPr id="39" name="グループ化 38">
            <a:extLst>
              <a:ext uri="{FF2B5EF4-FFF2-40B4-BE49-F238E27FC236}">
                <a16:creationId xmlns:a16="http://schemas.microsoft.com/office/drawing/2014/main" id="{4A90277B-A05E-635E-F530-61F91739B4C4}"/>
              </a:ext>
            </a:extLst>
          </xdr:cNvPr>
          <xdr:cNvGrpSpPr/>
        </xdr:nvGrpSpPr>
        <xdr:grpSpPr>
          <a:xfrm>
            <a:off x="9239250" y="6205538"/>
            <a:ext cx="2857500" cy="542925"/>
            <a:chOff x="314325" y="6224588"/>
            <a:chExt cx="2857500" cy="542925"/>
          </a:xfrm>
        </xdr:grpSpPr>
        <xdr:grpSp>
          <xdr:nvGrpSpPr>
            <xdr:cNvPr id="41" name="グループ化 40">
              <a:extLst>
                <a:ext uri="{FF2B5EF4-FFF2-40B4-BE49-F238E27FC236}">
                  <a16:creationId xmlns:a16="http://schemas.microsoft.com/office/drawing/2014/main" id="{AB874E59-63F0-8DD1-2571-6901F162E9ED}"/>
                </a:ext>
              </a:extLst>
            </xdr:cNvPr>
            <xdr:cNvGrpSpPr/>
          </xdr:nvGrpSpPr>
          <xdr:grpSpPr>
            <a:xfrm>
              <a:off x="314325" y="6224588"/>
              <a:ext cx="2857500" cy="542925"/>
              <a:chOff x="276225" y="6100763"/>
              <a:chExt cx="2857500" cy="542925"/>
            </a:xfrm>
          </xdr:grpSpPr>
          <xdr:sp macro="" textlink="">
            <xdr:nvSpPr>
              <xdr:cNvPr id="43" name="四角形: 角を丸くする 42">
                <a:extLst>
                  <a:ext uri="{FF2B5EF4-FFF2-40B4-BE49-F238E27FC236}">
                    <a16:creationId xmlns:a16="http://schemas.microsoft.com/office/drawing/2014/main" id="{8C862D20-5A59-B42C-7131-F426C751A239}"/>
                  </a:ext>
                </a:extLst>
              </xdr:cNvPr>
              <xdr:cNvSpPr/>
            </xdr:nvSpPr>
            <xdr:spPr>
              <a:xfrm>
                <a:off x="276225" y="6100763"/>
                <a:ext cx="2857500" cy="542925"/>
              </a:xfrm>
              <a:prstGeom prst="roundRect">
                <a:avLst/>
              </a:prstGeom>
              <a:solidFill>
                <a:srgbClr val="4B0A92"/>
              </a:solidFill>
              <a:ln>
                <a:noFill/>
              </a:ln>
              <a:effectLst>
                <a:reflection blurRad="6350" stA="52000" endA="300" endPos="35000" dir="5400000" sy="-100000" algn="bl" rotWithShape="0"/>
              </a:effectLst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endParaRPr kumimoji="1" lang="ja-JP" altLang="en-US" sz="1400" b="1">
                  <a:solidFill>
                    <a:schemeClr val="bg1"/>
                  </a:solidFill>
                </a:endParaRPr>
              </a:p>
            </xdr:txBody>
          </xdr:sp>
          <xdr:pic>
            <xdr:nvPicPr>
              <xdr:cNvPr id="44" name="図 43">
                <a:extLst>
                  <a:ext uri="{FF2B5EF4-FFF2-40B4-BE49-F238E27FC236}">
                    <a16:creationId xmlns:a16="http://schemas.microsoft.com/office/drawing/2014/main" id="{E6DFE8BA-1684-ABB8-C3F4-1571EA5BED92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 cstate="print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2828926" y="6267451"/>
                <a:ext cx="209549" cy="209549"/>
              </a:xfrm>
              <a:prstGeom prst="rect">
                <a:avLst/>
              </a:prstGeom>
            </xdr:spPr>
          </xdr:pic>
        </xdr:grpSp>
        <xdr:sp macro="" textlink="">
          <xdr:nvSpPr>
            <xdr:cNvPr id="42" name="テキスト ボックス 41">
              <a:extLst>
                <a:ext uri="{FF2B5EF4-FFF2-40B4-BE49-F238E27FC236}">
                  <a16:creationId xmlns:a16="http://schemas.microsoft.com/office/drawing/2014/main" id="{09CB8C04-B24D-23D8-F97F-54C7315F42DE}"/>
                </a:ext>
              </a:extLst>
            </xdr:cNvPr>
            <xdr:cNvSpPr txBox="1"/>
          </xdr:nvSpPr>
          <xdr:spPr>
            <a:xfrm>
              <a:off x="1381125" y="6267450"/>
              <a:ext cx="1459438" cy="4591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spAutoFit/>
            </a:bodyPr>
            <a:lstStyle/>
            <a:p>
              <a:pPr algn="ctr"/>
              <a:r>
                <a:rPr kumimoji="1" lang="ja-JP" altLang="en-US" sz="1100" b="1">
                  <a:solidFill>
                    <a:schemeClr val="bg1"/>
                  </a:solidFill>
                </a:rPr>
                <a:t>現場作業の遠隔支援</a:t>
              </a:r>
              <a:endParaRPr kumimoji="1" lang="en-US" altLang="ja-JP" sz="1100" b="1">
                <a:solidFill>
                  <a:schemeClr val="bg1"/>
                </a:solidFill>
              </a:endParaRPr>
            </a:p>
            <a:p>
              <a:pPr algn="ctr"/>
              <a:r>
                <a:rPr kumimoji="1" lang="ja-JP" altLang="en-US" sz="1100" b="1">
                  <a:solidFill>
                    <a:schemeClr val="bg1"/>
                  </a:solidFill>
                </a:rPr>
                <a:t>スマートグラス</a:t>
              </a:r>
            </a:p>
          </xdr:txBody>
        </xdr:sp>
      </xdr:grpSp>
      <xdr:pic>
        <xdr:nvPicPr>
          <xdr:cNvPr id="46" name="図 45">
            <a:extLst>
              <a:ext uri="{FF2B5EF4-FFF2-40B4-BE49-F238E27FC236}">
                <a16:creationId xmlns:a16="http://schemas.microsoft.com/office/drawing/2014/main" id="{68EE810F-E13A-FEB6-079C-435737EA74B1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>
          <a:xfrm>
            <a:off x="9401176" y="6019800"/>
            <a:ext cx="949798" cy="819823"/>
          </a:xfrm>
          <a:prstGeom prst="rect">
            <a:avLst/>
          </a:prstGeom>
        </xdr:spPr>
      </xdr:pic>
    </xdr:grpSp>
    <xdr:clientData/>
  </xdr:twoCellAnchor>
  <xdr:twoCellAnchor>
    <xdr:from>
      <xdr:col>2</xdr:col>
      <xdr:colOff>457200</xdr:colOff>
      <xdr:row>21</xdr:row>
      <xdr:rowOff>74930</xdr:rowOff>
    </xdr:from>
    <xdr:to>
      <xdr:col>3</xdr:col>
      <xdr:colOff>723900</xdr:colOff>
      <xdr:row>25</xdr:row>
      <xdr:rowOff>123825</xdr:rowOff>
    </xdr:to>
    <xdr:grpSp>
      <xdr:nvGrpSpPr>
        <xdr:cNvPr id="56" name="グループ化 55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A59113BB-F454-8FC3-6FB0-31DD6616C580}"/>
            </a:ext>
          </a:extLst>
        </xdr:cNvPr>
        <xdr:cNvGrpSpPr/>
      </xdr:nvGrpSpPr>
      <xdr:grpSpPr>
        <a:xfrm>
          <a:off x="3276600" y="3856355"/>
          <a:ext cx="2857500" cy="734695"/>
          <a:chOff x="12230100" y="6037580"/>
          <a:chExt cx="2857500" cy="734695"/>
        </a:xfrm>
      </xdr:grpSpPr>
      <xdr:grpSp>
        <xdr:nvGrpSpPr>
          <xdr:cNvPr id="48" name="グループ化 47">
            <a:extLst>
              <a:ext uri="{FF2B5EF4-FFF2-40B4-BE49-F238E27FC236}">
                <a16:creationId xmlns:a16="http://schemas.microsoft.com/office/drawing/2014/main" id="{1A1DA039-88B2-D4B7-DF1F-776D9819A1B7}"/>
              </a:ext>
            </a:extLst>
          </xdr:cNvPr>
          <xdr:cNvGrpSpPr/>
        </xdr:nvGrpSpPr>
        <xdr:grpSpPr>
          <a:xfrm>
            <a:off x="12230100" y="6196013"/>
            <a:ext cx="2857500" cy="542925"/>
            <a:chOff x="314325" y="6224588"/>
            <a:chExt cx="2857500" cy="542925"/>
          </a:xfrm>
        </xdr:grpSpPr>
        <xdr:grpSp>
          <xdr:nvGrpSpPr>
            <xdr:cNvPr id="50" name="グループ化 49">
              <a:extLst>
                <a:ext uri="{FF2B5EF4-FFF2-40B4-BE49-F238E27FC236}">
                  <a16:creationId xmlns:a16="http://schemas.microsoft.com/office/drawing/2014/main" id="{5C2FD635-7BA9-0C75-E913-8BE5748B7771}"/>
                </a:ext>
              </a:extLst>
            </xdr:cNvPr>
            <xdr:cNvGrpSpPr/>
          </xdr:nvGrpSpPr>
          <xdr:grpSpPr>
            <a:xfrm>
              <a:off x="314325" y="6224588"/>
              <a:ext cx="2857500" cy="542925"/>
              <a:chOff x="276225" y="6100763"/>
              <a:chExt cx="2857500" cy="542925"/>
            </a:xfrm>
          </xdr:grpSpPr>
          <xdr:sp macro="" textlink="">
            <xdr:nvSpPr>
              <xdr:cNvPr id="52" name="四角形: 角を丸くする 51">
                <a:extLst>
                  <a:ext uri="{FF2B5EF4-FFF2-40B4-BE49-F238E27FC236}">
                    <a16:creationId xmlns:a16="http://schemas.microsoft.com/office/drawing/2014/main" id="{C66B8E36-6017-CA94-6AD5-F174111830CB}"/>
                  </a:ext>
                </a:extLst>
              </xdr:cNvPr>
              <xdr:cNvSpPr/>
            </xdr:nvSpPr>
            <xdr:spPr>
              <a:xfrm>
                <a:off x="276225" y="6100763"/>
                <a:ext cx="2857500" cy="542925"/>
              </a:xfrm>
              <a:prstGeom prst="roundRect">
                <a:avLst/>
              </a:prstGeom>
              <a:solidFill>
                <a:srgbClr val="901212"/>
              </a:solidFill>
              <a:ln>
                <a:noFill/>
              </a:ln>
              <a:effectLst>
                <a:reflection blurRad="6350" stA="52000" endA="300" endPos="35000" dir="5400000" sy="-100000" algn="bl" rotWithShape="0"/>
              </a:effectLst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endParaRPr kumimoji="1" lang="ja-JP" altLang="en-US" sz="1400" b="1">
                  <a:solidFill>
                    <a:schemeClr val="bg1"/>
                  </a:solidFill>
                </a:endParaRPr>
              </a:p>
            </xdr:txBody>
          </xdr:sp>
          <xdr:pic>
            <xdr:nvPicPr>
              <xdr:cNvPr id="53" name="図 52">
                <a:extLst>
                  <a:ext uri="{FF2B5EF4-FFF2-40B4-BE49-F238E27FC236}">
                    <a16:creationId xmlns:a16="http://schemas.microsoft.com/office/drawing/2014/main" id="{86CBA488-CE95-CA50-9D0D-FC3A248D629A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 cstate="print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2828926" y="6267451"/>
                <a:ext cx="209549" cy="209549"/>
              </a:xfrm>
              <a:prstGeom prst="rect">
                <a:avLst/>
              </a:prstGeom>
            </xdr:spPr>
          </xdr:pic>
        </xdr:grpSp>
        <xdr:sp macro="" textlink="">
          <xdr:nvSpPr>
            <xdr:cNvPr id="51" name="テキスト ボックス 50">
              <a:extLst>
                <a:ext uri="{FF2B5EF4-FFF2-40B4-BE49-F238E27FC236}">
                  <a16:creationId xmlns:a16="http://schemas.microsoft.com/office/drawing/2014/main" id="{2099FED5-08A9-CA32-9C58-99F63A8A9280}"/>
                </a:ext>
              </a:extLst>
            </xdr:cNvPr>
            <xdr:cNvSpPr txBox="1"/>
          </xdr:nvSpPr>
          <xdr:spPr>
            <a:xfrm>
              <a:off x="1317067" y="6286500"/>
              <a:ext cx="1451488" cy="4591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ctr">
              <a:spAutoFit/>
            </a:bodyPr>
            <a:lstStyle/>
            <a:p>
              <a:pPr algn="ctr"/>
              <a:r>
                <a:rPr kumimoji="1" lang="en-US" altLang="ja-JP" sz="1100" b="1">
                  <a:solidFill>
                    <a:schemeClr val="bg1"/>
                  </a:solidFill>
                </a:rPr>
                <a:t>2D+3D</a:t>
              </a:r>
              <a:r>
                <a:rPr kumimoji="1" lang="ja-JP" altLang="en-US" sz="1100" b="1">
                  <a:solidFill>
                    <a:schemeClr val="bg1"/>
                  </a:solidFill>
                </a:rPr>
                <a:t>ダッシュボード</a:t>
              </a:r>
              <a:endParaRPr kumimoji="1" lang="en-US" altLang="ja-JP" sz="1100" b="1">
                <a:solidFill>
                  <a:schemeClr val="bg1"/>
                </a:solidFill>
              </a:endParaRPr>
            </a:p>
            <a:p>
              <a:pPr algn="ctr"/>
              <a:r>
                <a:rPr kumimoji="1" lang="ja-JP" altLang="en-US" sz="1100" b="1">
                  <a:solidFill>
                    <a:schemeClr val="bg1"/>
                  </a:solidFill>
                </a:rPr>
                <a:t>デジタルツイン</a:t>
              </a:r>
            </a:p>
          </xdr:txBody>
        </xdr:sp>
      </xdr:grpSp>
      <xdr:pic>
        <xdr:nvPicPr>
          <xdr:cNvPr id="55" name="図 54">
            <a:extLst>
              <a:ext uri="{FF2B5EF4-FFF2-40B4-BE49-F238E27FC236}">
                <a16:creationId xmlns:a16="http://schemas.microsoft.com/office/drawing/2014/main" id="{F9A68ACC-9C5A-E455-90BF-548AE6783D8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2268199" y="6037580"/>
            <a:ext cx="847725" cy="734695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28575</xdr:colOff>
      <xdr:row>27</xdr:row>
      <xdr:rowOff>85725</xdr:rowOff>
    </xdr:from>
    <xdr:to>
      <xdr:col>2</xdr:col>
      <xdr:colOff>1981200</xdr:colOff>
      <xdr:row>33</xdr:row>
      <xdr:rowOff>123825</xdr:rowOff>
    </xdr:to>
    <xdr:sp macro="" textlink="">
      <xdr:nvSpPr>
        <xdr:cNvPr id="3" name="正方形/長方形 2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94D13E4E-B374-E4F8-BDA6-D55410C9AE8B}"/>
            </a:ext>
          </a:extLst>
        </xdr:cNvPr>
        <xdr:cNvSpPr/>
      </xdr:nvSpPr>
      <xdr:spPr>
        <a:xfrm>
          <a:off x="257175" y="6934200"/>
          <a:ext cx="4543425" cy="1066800"/>
        </a:xfrm>
        <a:prstGeom prst="rect">
          <a:avLst/>
        </a:prstGeom>
        <a:solidFill>
          <a:schemeClr val="bg2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lvl="1" algn="l"/>
          <a:r>
            <a:rPr kumimoji="1" lang="ja-JP" altLang="en-US" sz="1100">
              <a:solidFill>
                <a:sysClr val="windowText" lastClr="000000"/>
              </a:solidFill>
            </a:rPr>
            <a:t>ご質問、ご相談は以下より、お気軽にお問合せください。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lvl="1" algn="l"/>
          <a:r>
            <a:rPr kumimoji="1" lang="en-US" altLang="ja-JP" sz="1100" u="sng">
              <a:solidFill>
                <a:srgbClr val="0070C0"/>
              </a:solidFill>
            </a:rPr>
            <a:t>https://dx.nsw.co.jp/contact/</a:t>
          </a:r>
        </a:p>
        <a:p>
          <a:pPr lvl="1" algn="l"/>
          <a:endParaRPr kumimoji="1" lang="en-US" altLang="ja-JP" sz="1100">
            <a:solidFill>
              <a:sysClr val="windowText" lastClr="000000"/>
            </a:solidFill>
          </a:endParaRPr>
        </a:p>
        <a:p>
          <a:pPr lvl="1" algn="l"/>
          <a:r>
            <a:rPr kumimoji="1" lang="en-US" altLang="ja-JP" sz="1100">
              <a:solidFill>
                <a:sysClr val="windowText" lastClr="000000"/>
              </a:solidFill>
            </a:rPr>
            <a:t>NSW</a:t>
          </a:r>
          <a:r>
            <a:rPr kumimoji="1" lang="ja-JP" altLang="en-US" sz="1100">
              <a:solidFill>
                <a:sysClr val="windowText" lastClr="000000"/>
              </a:solidFill>
            </a:rPr>
            <a:t>株式会社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FE7FFA-CF5C-448C-B52C-7FB11F1240BF}">
  <dimension ref="B1:H20"/>
  <sheetViews>
    <sheetView tabSelected="1" zoomScaleNormal="100" workbookViewId="0"/>
  </sheetViews>
  <sheetFormatPr defaultRowHeight="13.5" x14ac:dyDescent="0.15"/>
  <cols>
    <col min="1" max="1" width="3" customWidth="1"/>
    <col min="2" max="3" width="34" customWidth="1"/>
    <col min="4" max="4" width="37" customWidth="1"/>
    <col min="5" max="5" width="37.875" customWidth="1"/>
    <col min="6" max="6" width="31.625" customWidth="1"/>
    <col min="7" max="8" width="18" customWidth="1"/>
  </cols>
  <sheetData>
    <row r="1" spans="2:8" ht="18.75" x14ac:dyDescent="0.15">
      <c r="B1" s="32" t="s">
        <v>60</v>
      </c>
      <c r="C1" s="33"/>
      <c r="D1" s="33"/>
      <c r="E1" s="33"/>
      <c r="F1" s="33"/>
      <c r="G1" s="33"/>
      <c r="H1" s="33"/>
    </row>
    <row r="2" spans="2:8" x14ac:dyDescent="0.15">
      <c r="B2" s="34" t="s">
        <v>1</v>
      </c>
      <c r="C2" s="33"/>
      <c r="D2" s="33"/>
      <c r="E2" s="33"/>
      <c r="F2" s="33"/>
      <c r="G2" s="33"/>
      <c r="H2" s="33"/>
    </row>
    <row r="4" spans="2:8" ht="14.25" x14ac:dyDescent="0.15">
      <c r="B4" s="28" t="s">
        <v>47</v>
      </c>
    </row>
    <row r="5" spans="2:8" x14ac:dyDescent="0.15">
      <c r="B5" s="29" t="s">
        <v>48</v>
      </c>
    </row>
    <row r="6" spans="2:8" x14ac:dyDescent="0.15">
      <c r="B6" s="5" t="s">
        <v>49</v>
      </c>
    </row>
    <row r="7" spans="2:8" x14ac:dyDescent="0.15">
      <c r="B7" s="5"/>
    </row>
    <row r="8" spans="2:8" ht="14.25" x14ac:dyDescent="0.15">
      <c r="B8" s="28" t="s">
        <v>50</v>
      </c>
    </row>
    <row r="9" spans="2:8" x14ac:dyDescent="0.15">
      <c r="B9" s="30" t="s">
        <v>51</v>
      </c>
    </row>
    <row r="10" spans="2:8" x14ac:dyDescent="0.15">
      <c r="B10" s="30" t="s">
        <v>52</v>
      </c>
    </row>
    <row r="11" spans="2:8" x14ac:dyDescent="0.15">
      <c r="B11" s="30" t="s">
        <v>53</v>
      </c>
    </row>
    <row r="12" spans="2:8" x14ac:dyDescent="0.15">
      <c r="B12" s="30" t="s">
        <v>54</v>
      </c>
      <c r="C12" s="26"/>
      <c r="D12" s="26"/>
    </row>
    <row r="13" spans="2:8" x14ac:dyDescent="0.15">
      <c r="B13" s="24"/>
      <c r="C13" s="25"/>
      <c r="D13" s="27"/>
      <c r="E13" s="27"/>
      <c r="F13" s="27"/>
      <c r="G13" s="27"/>
      <c r="H13" s="27"/>
    </row>
    <row r="14" spans="2:8" ht="14.25" x14ac:dyDescent="0.15">
      <c r="B14" s="28" t="s">
        <v>55</v>
      </c>
      <c r="C14" s="25"/>
      <c r="D14" s="27"/>
      <c r="E14" s="27"/>
      <c r="F14" s="27"/>
      <c r="G14" s="27"/>
      <c r="H14" s="27"/>
    </row>
    <row r="15" spans="2:8" ht="15" x14ac:dyDescent="0.15">
      <c r="B15" s="31" t="s">
        <v>56</v>
      </c>
      <c r="C15" s="25"/>
      <c r="D15" s="27"/>
      <c r="E15" s="27"/>
      <c r="F15" s="27"/>
      <c r="G15" s="27"/>
      <c r="H15" s="27"/>
    </row>
    <row r="16" spans="2:8" x14ac:dyDescent="0.15">
      <c r="B16" s="30" t="s">
        <v>57</v>
      </c>
      <c r="C16" s="25"/>
      <c r="D16" s="27"/>
      <c r="E16" s="27"/>
      <c r="F16" s="27"/>
      <c r="G16" s="27"/>
      <c r="H16" s="27"/>
    </row>
    <row r="17" spans="2:8" x14ac:dyDescent="0.15">
      <c r="B17" s="30" t="s">
        <v>58</v>
      </c>
      <c r="C17" s="25"/>
      <c r="D17" s="27"/>
      <c r="E17" s="27"/>
      <c r="F17" s="27"/>
      <c r="G17" s="27"/>
      <c r="H17" s="27"/>
    </row>
    <row r="18" spans="2:8" x14ac:dyDescent="0.15">
      <c r="B18" s="30" t="s">
        <v>59</v>
      </c>
      <c r="C18" s="25"/>
      <c r="D18" s="27"/>
      <c r="E18" s="27"/>
      <c r="F18" s="27"/>
      <c r="G18" s="27"/>
      <c r="H18" s="27"/>
    </row>
    <row r="20" spans="2:8" ht="18.75" x14ac:dyDescent="0.15">
      <c r="B20" s="32" t="s">
        <v>0</v>
      </c>
      <c r="C20" s="33"/>
      <c r="D20" s="33"/>
      <c r="E20" s="33"/>
      <c r="F20" s="33"/>
      <c r="G20" s="33"/>
      <c r="H20" s="33"/>
    </row>
  </sheetData>
  <mergeCells count="3">
    <mergeCell ref="B20:H20"/>
    <mergeCell ref="B1:H1"/>
    <mergeCell ref="B2:H2"/>
  </mergeCells>
  <phoneticPr fontId="3"/>
  <pageMargins left="0.75" right="0.75" top="1" bottom="1" header="0.5" footer="0.5"/>
  <pageSetup fitToHeight="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/>
  </sheetPr>
  <dimension ref="A1:D24"/>
  <sheetViews>
    <sheetView workbookViewId="0">
      <selection sqref="A1:C1"/>
    </sheetView>
  </sheetViews>
  <sheetFormatPr defaultRowHeight="13.5" x14ac:dyDescent="0.15"/>
  <cols>
    <col min="1" max="1" width="26" customWidth="1"/>
    <col min="2" max="2" width="18.125" customWidth="1"/>
    <col min="3" max="3" width="15.25" customWidth="1"/>
    <col min="4" max="4" width="68.25" customWidth="1"/>
  </cols>
  <sheetData>
    <row r="1" spans="1:4" ht="17.25" customHeight="1" x14ac:dyDescent="0.2">
      <c r="A1" s="35" t="s">
        <v>24</v>
      </c>
      <c r="B1" s="33"/>
      <c r="C1" s="33"/>
    </row>
    <row r="2" spans="1:4" ht="17.25" customHeight="1" x14ac:dyDescent="0.2">
      <c r="A2" s="1"/>
    </row>
    <row r="3" spans="1:4" ht="27" customHeight="1" x14ac:dyDescent="0.15">
      <c r="A3" s="36" t="s">
        <v>2</v>
      </c>
      <c r="B3" s="37"/>
    </row>
    <row r="4" spans="1:4" ht="15" customHeight="1" x14ac:dyDescent="0.15">
      <c r="A4" s="2" t="s">
        <v>3</v>
      </c>
      <c r="B4" s="13">
        <v>1</v>
      </c>
      <c r="C4" t="s">
        <v>19</v>
      </c>
      <c r="D4" s="9"/>
    </row>
    <row r="5" spans="1:4" ht="15" customHeight="1" x14ac:dyDescent="0.15">
      <c r="A5" s="2" t="s">
        <v>4</v>
      </c>
      <c r="B5" s="13">
        <v>50</v>
      </c>
      <c r="C5" t="s">
        <v>15</v>
      </c>
      <c r="D5" s="9"/>
    </row>
    <row r="6" spans="1:4" ht="15" customHeight="1" x14ac:dyDescent="0.15">
      <c r="A6" s="2" t="s">
        <v>5</v>
      </c>
      <c r="B6" s="13">
        <v>2</v>
      </c>
      <c r="C6" t="s">
        <v>20</v>
      </c>
      <c r="D6" s="9"/>
    </row>
    <row r="7" spans="1:4" ht="15" customHeight="1" x14ac:dyDescent="0.15">
      <c r="A7" s="2" t="s">
        <v>6</v>
      </c>
      <c r="B7" s="13">
        <v>1.5</v>
      </c>
      <c r="C7" t="s">
        <v>21</v>
      </c>
      <c r="D7" s="7" t="s">
        <v>26</v>
      </c>
    </row>
    <row r="8" spans="1:4" x14ac:dyDescent="0.15">
      <c r="A8" s="3"/>
      <c r="B8" s="3"/>
    </row>
    <row r="9" spans="1:4" ht="27" customHeight="1" x14ac:dyDescent="0.15">
      <c r="A9" s="36" t="s">
        <v>30</v>
      </c>
      <c r="B9" s="37"/>
    </row>
    <row r="10" spans="1:4" ht="15" customHeight="1" x14ac:dyDescent="0.15">
      <c r="A10" s="2" t="s">
        <v>7</v>
      </c>
      <c r="B10" s="13">
        <v>20</v>
      </c>
      <c r="C10" t="s">
        <v>16</v>
      </c>
      <c r="D10" s="9"/>
    </row>
    <row r="11" spans="1:4" ht="15" customHeight="1" x14ac:dyDescent="0.15">
      <c r="A11" s="2" t="s">
        <v>8</v>
      </c>
      <c r="B11" s="19">
        <v>3000</v>
      </c>
      <c r="C11" t="s">
        <v>17</v>
      </c>
      <c r="D11" s="9"/>
    </row>
    <row r="12" spans="1:4" ht="15" customHeight="1" x14ac:dyDescent="0.15">
      <c r="A12" s="2" t="s">
        <v>9</v>
      </c>
      <c r="B12" s="13">
        <v>30000</v>
      </c>
      <c r="C12" t="s">
        <v>18</v>
      </c>
      <c r="D12" s="7" t="s">
        <v>25</v>
      </c>
    </row>
    <row r="13" spans="1:4" ht="15" customHeight="1" x14ac:dyDescent="0.15">
      <c r="A13" s="2" t="s">
        <v>10</v>
      </c>
      <c r="B13" s="13">
        <v>20000</v>
      </c>
      <c r="C13" t="s">
        <v>18</v>
      </c>
      <c r="D13" s="7" t="s">
        <v>25</v>
      </c>
    </row>
    <row r="15" spans="1:4" ht="27" customHeight="1" x14ac:dyDescent="0.15">
      <c r="A15" s="36" t="s">
        <v>31</v>
      </c>
      <c r="B15" s="37"/>
    </row>
    <row r="16" spans="1:4" ht="15" customHeight="1" x14ac:dyDescent="0.15">
      <c r="A16" s="2" t="s">
        <v>12</v>
      </c>
      <c r="B16" s="13">
        <v>10</v>
      </c>
      <c r="C16" t="s">
        <v>15</v>
      </c>
      <c r="D16" s="7" t="s">
        <v>39</v>
      </c>
    </row>
    <row r="17" spans="1:4" ht="15" customHeight="1" x14ac:dyDescent="0.15">
      <c r="A17" s="2" t="s">
        <v>13</v>
      </c>
      <c r="B17" s="6">
        <f>B16*100000+100000</f>
        <v>1100000</v>
      </c>
      <c r="C17" t="s">
        <v>14</v>
      </c>
      <c r="D17" s="7" t="s">
        <v>23</v>
      </c>
    </row>
    <row r="18" spans="1:4" ht="15" customHeight="1" x14ac:dyDescent="0.15">
      <c r="A18" s="2" t="s">
        <v>11</v>
      </c>
      <c r="B18" s="6">
        <v>1900</v>
      </c>
      <c r="C18" t="s">
        <v>14</v>
      </c>
      <c r="D18" s="8" t="s">
        <v>22</v>
      </c>
    </row>
    <row r="20" spans="1:4" ht="27" customHeight="1" x14ac:dyDescent="0.15">
      <c r="A20" s="38" t="s">
        <v>35</v>
      </c>
      <c r="B20" s="39"/>
    </row>
    <row r="21" spans="1:4" ht="15" customHeight="1" x14ac:dyDescent="0.15">
      <c r="A21" s="2" t="s">
        <v>36</v>
      </c>
      <c r="B21" s="14">
        <f>IF(OR(ISBLANK(B4),ISBLANK(B6),ISBLANK(B7),ISBLANK(B10)),"",B4*B6*B7*B10)</f>
        <v>60</v>
      </c>
      <c r="C21" t="s">
        <v>38</v>
      </c>
    </row>
    <row r="22" spans="1:4" ht="15" customHeight="1" x14ac:dyDescent="0.15">
      <c r="A22" s="2" t="s">
        <v>37</v>
      </c>
      <c r="B22" s="18">
        <f>IF(ISBLANK(B21),"",B21*B11)</f>
        <v>180000</v>
      </c>
      <c r="C22" t="s">
        <v>18</v>
      </c>
    </row>
    <row r="23" spans="1:4" ht="15" customHeight="1" x14ac:dyDescent="0.15">
      <c r="A23" s="2" t="s">
        <v>40</v>
      </c>
      <c r="B23" s="14">
        <f>IF(OR(ISBLANK(B4),ISBLANK(B7)),"",B4*B7*60)</f>
        <v>90</v>
      </c>
      <c r="C23" t="s">
        <v>41</v>
      </c>
    </row>
    <row r="24" spans="1:4" ht="15" customHeight="1" x14ac:dyDescent="0.15">
      <c r="A24" s="2" t="s">
        <v>42</v>
      </c>
      <c r="B24" s="18">
        <f>IF(OR(ISBLANK(B16),ISBLANK(B18)),"",B16*B18)</f>
        <v>19000</v>
      </c>
      <c r="C24" t="s">
        <v>18</v>
      </c>
    </row>
  </sheetData>
  <mergeCells count="5">
    <mergeCell ref="A1:C1"/>
    <mergeCell ref="A3:B3"/>
    <mergeCell ref="A9:B9"/>
    <mergeCell ref="A15:B15"/>
    <mergeCell ref="A20:B20"/>
  </mergeCells>
  <phoneticPr fontId="3"/>
  <pageMargins left="0.75" right="0.75" top="1" bottom="1" header="0.5" footer="0.5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7"/>
  <sheetViews>
    <sheetView workbookViewId="0"/>
  </sheetViews>
  <sheetFormatPr defaultRowHeight="13.5" x14ac:dyDescent="0.15"/>
  <cols>
    <col min="1" max="1" width="14.25" customWidth="1"/>
    <col min="2" max="8" width="20.375" customWidth="1"/>
  </cols>
  <sheetData>
    <row r="1" spans="1:8" ht="17.25" customHeight="1" x14ac:dyDescent="0.2">
      <c r="A1" s="1" t="s">
        <v>28</v>
      </c>
    </row>
    <row r="2" spans="1:8" ht="17.25" customHeight="1" x14ac:dyDescent="0.2">
      <c r="A2" s="1"/>
    </row>
    <row r="3" spans="1:8" ht="27" customHeight="1" x14ac:dyDescent="0.15">
      <c r="A3" s="36" t="s">
        <v>27</v>
      </c>
      <c r="B3" s="37"/>
    </row>
    <row r="4" spans="1:8" s="10" customFormat="1" ht="24.95" customHeight="1" x14ac:dyDescent="0.15">
      <c r="A4" s="11" t="s">
        <v>29</v>
      </c>
      <c r="B4" s="11" t="s">
        <v>33</v>
      </c>
      <c r="C4" s="11" t="s">
        <v>34</v>
      </c>
      <c r="D4" s="11" t="s">
        <v>43</v>
      </c>
      <c r="E4" s="11" t="s">
        <v>32</v>
      </c>
      <c r="F4" s="11" t="s">
        <v>44</v>
      </c>
      <c r="G4" s="11" t="s">
        <v>45</v>
      </c>
      <c r="H4" s="11" t="s">
        <v>46</v>
      </c>
    </row>
    <row r="5" spans="1:8" ht="15" customHeight="1" x14ac:dyDescent="0.15">
      <c r="A5" s="12">
        <v>0.3</v>
      </c>
      <c r="B5" s="15">
        <f>IF('情報入力 ※必須'!$B$22="","",'情報入力 ※必須'!$B$22+'情報入力 ※必須'!$B$12+'情報入力 ※必須'!$B$13)</f>
        <v>230000</v>
      </c>
      <c r="C5" s="4">
        <f>IF('情報入力 ※必須'!$B$22="","",('情報入力 ※必須'!$B$22*0.7)+('情報入力 ※必須'!$B$12*0.7)+('情報入力 ※必須'!$B$13*0.7)+'情報入力 ※必須'!$B$24)</f>
        <v>180000</v>
      </c>
      <c r="D5" s="4">
        <f>IF(OR(B5="",C5=""),"",B5-C5)</f>
        <v>50000</v>
      </c>
      <c r="E5" s="21" t="str">
        <f>IF(OR('情報入力 ※必須'!$B$17="",D5="",D5&lt;=0),"回収不可",_xlfn.LET(_xlpm.m, ROUND('情報入力 ※必須'!$B$17/D5,0),QUOTIENT(_xlpm.m,12)&amp;"年"&amp;MOD(_xlpm.m,12)&amp;"ヶ月"))</f>
        <v>1年10ヶ月</v>
      </c>
      <c r="F5" s="6">
        <f>IF(ROI結果!D5="","",-'情報入力 ※必須'!$B$17+ROI結果!D5*12)</f>
        <v>-500000</v>
      </c>
      <c r="G5" s="6">
        <f>IF(F5="",$D$5="",F5+$D$5*12)</f>
        <v>100000</v>
      </c>
      <c r="H5" s="6">
        <f>IF(G5="",$D$5="",G5+$D$5*12)</f>
        <v>700000</v>
      </c>
    </row>
    <row r="6" spans="1:8" ht="15" customHeight="1" x14ac:dyDescent="0.15">
      <c r="A6" s="16">
        <v>0.5</v>
      </c>
      <c r="B6" s="17">
        <f>IF('情報入力 ※必須'!$B$22="","",'情報入力 ※必須'!$B$22+'情報入力 ※必須'!$B$12+'情報入力 ※必須'!$B$13)</f>
        <v>230000</v>
      </c>
      <c r="C6" s="20">
        <f>IF('情報入力 ※必須'!$B$22="","",('情報入力 ※必須'!$B$22*0.5)+('情報入力 ※必須'!$B$12*0.5)+('情報入力 ※必須'!$B$13*0.5)+'情報入力 ※必須'!$B$24)</f>
        <v>134000</v>
      </c>
      <c r="D6" s="20">
        <f t="shared" ref="D6:D7" si="0">IF(OR(B6="",C6=""),"",B6-C6)</f>
        <v>96000</v>
      </c>
      <c r="E6" s="22" t="str">
        <f>IF(OR('情報入力 ※必須'!$B$17="",D6="",D6&lt;=0),"回収不可",_xlfn.LET(_xlpm.m, ROUND('情報入力 ※必須'!$B$17/D6,0),QUOTIENT(_xlpm.m,12)&amp;"年"&amp;MOD(_xlpm.m,12)&amp;"ヶ月"))</f>
        <v>0年11ヶ月</v>
      </c>
      <c r="F6" s="23">
        <f>IF(ROI結果!D6="","",-'情報入力 ※必須'!$B$17+ROI結果!D6*12)</f>
        <v>52000</v>
      </c>
      <c r="G6" s="23">
        <f>IF(F6="",$D$6="",F6+$D$6*12)</f>
        <v>1204000</v>
      </c>
      <c r="H6" s="23">
        <f>IF(G6="",$D$6="",G6+$D$6*12)</f>
        <v>2356000</v>
      </c>
    </row>
    <row r="7" spans="1:8" ht="15" customHeight="1" x14ac:dyDescent="0.15">
      <c r="A7" s="12">
        <v>0.7</v>
      </c>
      <c r="B7" s="15">
        <f>IF('情報入力 ※必須'!$B$22="","",'情報入力 ※必須'!$B$22+'情報入力 ※必須'!$B$12+'情報入力 ※必須'!$B$13)</f>
        <v>230000</v>
      </c>
      <c r="C7" s="4">
        <f>IF('情報入力 ※必須'!$B$22="","",('情報入力 ※必須'!$B$22*0.3)+('情報入力 ※必須'!$B$12*0.3)+('情報入力 ※必須'!$B$13*0.3)+'情報入力 ※必須'!$B$24)</f>
        <v>88000</v>
      </c>
      <c r="D7" s="4">
        <f t="shared" si="0"/>
        <v>142000</v>
      </c>
      <c r="E7" s="21" t="str">
        <f>IF(OR('情報入力 ※必須'!$B$17="",D7="",D7&lt;=0),"回収不可",_xlfn.LET(_xlpm.m, ROUND('情報入力 ※必須'!$B$17/D7,0),QUOTIENT(_xlpm.m,12)&amp;"年"&amp;MOD(_xlpm.m,12)&amp;"ヶ月"))</f>
        <v>0年8ヶ月</v>
      </c>
      <c r="F7" s="6">
        <f>IF(ROI結果!D7="","",-'情報入力 ※必須'!$B$17+ROI結果!D7*12)</f>
        <v>604000</v>
      </c>
      <c r="G7" s="6">
        <f>IF(F7="",$D$7="",F7+$D$7*12)</f>
        <v>2308000</v>
      </c>
      <c r="H7" s="6">
        <f>IF(G7="",$D$7="",G7+$D$7*12)</f>
        <v>4012000</v>
      </c>
    </row>
  </sheetData>
  <mergeCells count="1">
    <mergeCell ref="A3:B3"/>
  </mergeCells>
  <phoneticPr fontId="3"/>
  <pageMargins left="0.75" right="0.75" top="1" bottom="1" header="0.5" footer="0.5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使い方｜お問い合わせ先</vt:lpstr>
      <vt:lpstr>情報入力 ※必須</vt:lpstr>
      <vt:lpstr>ROI結果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2026-02-18T05:47:54Z</dcterms:created>
  <dcterms:modified xsi:type="dcterms:W3CDTF">2026-02-24T07:55:23Z</dcterms:modified>
</cp:coreProperties>
</file>